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18"/>
  <workbookPr/>
  <mc:AlternateContent xmlns:mc="http://schemas.openxmlformats.org/markup-compatibility/2006">
    <mc:Choice Requires="x15">
      <x15ac:absPath xmlns:x15ac="http://schemas.microsoft.com/office/spreadsheetml/2010/11/ac" url="https://mn365-my.sharepoint.com/personal/david_dively_state_mn_us/Documents/Director Reports/"/>
    </mc:Choice>
  </mc:AlternateContent>
  <xr:revisionPtr revIDLastSave="0" documentId="8_{9BE90A91-35DB-4A9E-8DE8-9FECB1CD292A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Financial Report" sheetId="3" r:id="rId1"/>
  </sheets>
  <definedNames>
    <definedName name="ColumnTitleCouncil..b53">FY24CouncilBudget[[#Headers],[Description]]</definedName>
    <definedName name="ColumnTitleIncome..b8">FY25TotalIncome[[#Headers],[Funding]]</definedName>
    <definedName name="ColumnTitleMajorOps..b44">FY25MajorOperationsBudget[[#Headers],[Description]]</definedName>
    <definedName name="ColumnTitleMNIT..b21">FY25MNITCosts[[#Headers],[Descriptions]]</definedName>
    <definedName name="ColumnTitleOperations..b30">FY25OperationsBudget[[#Headers],[Description]]</definedName>
    <definedName name="ColumnTitleSalaries..b14">FY25BudgetedSalaries[[#Headers],[Description]]</definedName>
    <definedName name="_xlnm.Print_Area" localSheetId="0">'Financial Report'!$A$1:$B$55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3" l="1"/>
  <c r="B20" i="3"/>
  <c r="B14" i="3"/>
  <c r="B8" i="3"/>
  <c r="B44" i="3"/>
  <c r="B21" i="3"/>
  <c r="B52" i="3"/>
  <c r="B53" i="3" s="1"/>
  <c r="B29" i="3" l="1"/>
  <c r="B30" i="3" s="1"/>
</calcChain>
</file>

<file path=xl/sharedStrings.xml><?xml version="1.0" encoding="utf-8"?>
<sst xmlns="http://schemas.openxmlformats.org/spreadsheetml/2006/main" count="55" uniqueCount="42">
  <si>
    <t>Budget information presented in six tables. Each table is listed with its starting cell. Total Income: A4. FY 25 Salaries: A11. FY25 MN.IT Costs: A17. FY25 Operations Budget: A25. FY25 Major Operations Items: A34. Council Budget: A48. End of worksheet: A55.</t>
  </si>
  <si>
    <t>Financial Report as of November 1, 2024 for the December 11, 2024 Council Meeting</t>
  </si>
  <si>
    <t>TOTAL INCOME</t>
  </si>
  <si>
    <t>Funding</t>
  </si>
  <si>
    <t>Amounts</t>
  </si>
  <si>
    <t>CARRY FORWARD (Will update when FY24 closes)</t>
  </si>
  <si>
    <t>FY 25 GENERAL FUND</t>
  </si>
  <si>
    <t>FY 25 ADDITIONAL REVENUE (E.G., Inter-Agency Contracts)</t>
  </si>
  <si>
    <t>TOTAL FY 25 FUNDING</t>
  </si>
  <si>
    <t>SALARY EXPENSE</t>
  </si>
  <si>
    <t>Description</t>
  </si>
  <si>
    <t>BUDGETED SALARIES</t>
  </si>
  <si>
    <t>SALARY PAID AS OF 11.01.2024</t>
  </si>
  <si>
    <t>% SPENT</t>
  </si>
  <si>
    <t>MN.IT COSTS</t>
  </si>
  <si>
    <t>Descriptions</t>
  </si>
  <si>
    <t>FY 25 MN.IT BUDGET</t>
  </si>
  <si>
    <t>SPENT AS OF 11.01.2024</t>
  </si>
  <si>
    <t>Available IT Balance</t>
  </si>
  <si>
    <t>OPERATIONS BUDGET</t>
  </si>
  <si>
    <t>FY 25 OPERATIONS BUDGET</t>
  </si>
  <si>
    <t>TOTAL BUDGET LESS SALARIES AND IT COSTS</t>
  </si>
  <si>
    <t>ENCUMBERED AS OF 11.01.2024</t>
  </si>
  <si>
    <t>AVAILABLE OPERATIONS BALANCE</t>
  </si>
  <si>
    <t>MAJOR OPERATIONS LINE ITEMS</t>
  </si>
  <si>
    <t>FY 25 MAJOR OPERATIONS ITEMS</t>
  </si>
  <si>
    <t>LEASE (Rent, storage space, and utilities)</t>
  </si>
  <si>
    <t>CONSULTANTS (MAD and others)</t>
  </si>
  <si>
    <t>OFFICE FURNITURE (ACRE)</t>
  </si>
  <si>
    <t>COMMUNICATION ACCESS (BRAILLE, ASL,  CART)</t>
  </si>
  <si>
    <t>PRINTING MATERIALS (STATE FAIR, EMERGENCY PREP)</t>
  </si>
  <si>
    <t>PHOTOGRAPHY SERVICES (LYNCH; HENDRICKSON)</t>
  </si>
  <si>
    <t>COMMUNICATION/PR CONSULTANT (PARKER CREATIVE; BOHTE)</t>
  </si>
  <si>
    <t>WEB DESIGN AND SUPPORT (WESTWORDS)</t>
  </si>
  <si>
    <t>EXHIBITING FEES (KAND CO; STATE FAIR; ACT)</t>
  </si>
  <si>
    <t>TOTAL</t>
  </si>
  <si>
    <t>COUNCIL BUDGET</t>
  </si>
  <si>
    <t>FY 25 COUNCIL BUDGET</t>
  </si>
  <si>
    <t>TOTAL BUDGET</t>
  </si>
  <si>
    <t>AVAILABLE COUNCIL BALANCE</t>
  </si>
  <si>
    <t>% SPENT OR ENCUMBERED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</si>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</sst>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</cellStyleXfs>
  <cellXfs count="38">
    <xf numFmtId="0" fontId="0" fillId="0" borderId="0" xfId="0"/>
    <xf numFmtId="164" fontId="0" fillId="0" borderId="0" xfId="1" applyNumberFormat="1" applyFont="1"/>
    <xf numFmtId="0" fontId="2" fillId="0" borderId="0" xfId="0" applyFont="1"/>
    <xf numFmtId="44" fontId="0" fillId="0" borderId="0" xfId="1" applyFont="1"/>
    <xf numFmtId="0" fontId="3" fillId="0" borderId="0" xfId="0" applyFont="1" applyFill="1" applyBorder="1"/>
    <xf numFmtId="0" fontId="4" fillId="0" borderId="0" xfId="0" applyFont="1" applyFill="1"/>
    <xf numFmtId="9" fontId="0" fillId="0" borderId="0" xfId="2" applyFont="1"/>
    <xf numFmtId="0" fontId="2" fillId="0" borderId="0" xfId="0" applyFont="1" applyFill="1"/>
    <xf numFmtId="0" fontId="0" fillId="0" borderId="0" xfId="0" applyFont="1" applyFill="1"/>
    <xf numFmtId="9" fontId="0" fillId="0" borderId="0" xfId="2" applyFont="1" applyAlignment="1">
      <alignment vertical="center"/>
    </xf>
    <xf numFmtId="0" fontId="0" fillId="0" borderId="0" xfId="0" applyFont="1"/>
    <xf numFmtId="164" fontId="0" fillId="0" borderId="0" xfId="0" applyNumberFormat="1" applyFont="1"/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164" fontId="1" fillId="0" borderId="0" xfId="1" applyNumberFormat="1" applyFont="1"/>
    <xf numFmtId="164" fontId="6" fillId="0" borderId="0" xfId="1" applyNumberFormat="1" applyFont="1"/>
    <xf numFmtId="164" fontId="7" fillId="0" borderId="0" xfId="1" applyNumberFormat="1" applyFont="1"/>
    <xf numFmtId="0" fontId="0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9" fillId="2" borderId="2" xfId="4" applyFill="1"/>
    <xf numFmtId="0" fontId="9" fillId="2" borderId="0" xfId="4" applyFill="1" applyBorder="1"/>
    <xf numFmtId="44" fontId="0" fillId="0" borderId="0" xfId="1" applyFont="1" applyAlignment="1">
      <alignment wrapText="1"/>
    </xf>
    <xf numFmtId="0" fontId="9" fillId="2" borderId="2" xfId="4" applyFill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9" fontId="0" fillId="0" borderId="0" xfId="2" applyFont="1" applyBorder="1"/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8" fillId="2" borderId="1" xfId="3" applyFill="1" applyAlignment="1">
      <alignment wrapText="1"/>
    </xf>
    <xf numFmtId="0" fontId="0" fillId="0" borderId="0" xfId="0" applyFont="1" applyFill="1" applyAlignment="1">
      <alignment horizontal="left" vertical="center"/>
    </xf>
    <xf numFmtId="164" fontId="2" fillId="0" borderId="0" xfId="1" applyNumberFormat="1" applyFont="1"/>
    <xf numFmtId="164" fontId="0" fillId="0" borderId="0" xfId="0" applyNumberFormat="1"/>
    <xf numFmtId="164" fontId="2" fillId="0" borderId="0" xfId="2" applyNumberFormat="1" applyFont="1"/>
    <xf numFmtId="164" fontId="0" fillId="0" borderId="0" xfId="1" applyNumberFormat="1" applyFont="1" applyFill="1"/>
    <xf numFmtId="5" fontId="0" fillId="0" borderId="0" xfId="1" applyNumberFormat="1" applyFont="1"/>
    <xf numFmtId="5" fontId="6" fillId="0" borderId="0" xfId="1" applyNumberFormat="1" applyFont="1"/>
    <xf numFmtId="7" fontId="0" fillId="0" borderId="0" xfId="1" applyNumberFormat="1" applyFont="1"/>
    <xf numFmtId="0" fontId="0" fillId="0" borderId="0" xfId="0" applyFont="1" applyFill="1" applyAlignment="1">
      <alignment horizontal="left"/>
    </xf>
  </cellXfs>
  <cellStyles count="5">
    <cellStyle name="Currency" xfId="1" builtinId="4"/>
    <cellStyle name="Heading 1" xfId="3" builtinId="16"/>
    <cellStyle name="Heading 2" xfId="4" builtinId="17"/>
    <cellStyle name="Normal" xfId="0" builtinId="0"/>
    <cellStyle name="Percent" xfId="2" builtin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&quot;$&quot;* #,##0_);_(&quot;$&quot;* \(#,##0\);_(&quot;$&quot;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70B6E5-26B3-4764-8827-E74FA7937D0F}" name="FY25TotalIncome" displayName="FY25TotalIncome" ref="A4:B8">
  <autoFilter ref="A4:B8" xr:uid="{BB70B6E5-26B3-4764-8827-E74FA7937D0F}">
    <filterColumn colId="0" hiddenButton="1"/>
    <filterColumn colId="1" hiddenButton="1"/>
  </autoFilter>
  <tableColumns count="2">
    <tableColumn id="1" xr3:uid="{C070F583-5C89-4747-9E55-1B2088D0CB22}" name="Funding" totalsRowLabel="Total"/>
    <tableColumn id="2" xr3:uid="{6A7E4368-B26E-424C-B5A8-0C5F8723DB85}" name="Amounts" totalsRowFunction="sum" totalsRowDxfId="11" dataCellStyle="Currency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B25F5F-A58C-4194-A940-D638163D2556}" name="FY25BudgetedSalaries" displayName="FY25BudgetedSalaries" ref="A11:B14" totalsRowShown="0" headerRowDxfId="10">
  <autoFilter ref="A11:B14" xr:uid="{48B25F5F-A58C-4194-A940-D638163D2556}">
    <filterColumn colId="0" hiddenButton="1"/>
    <filterColumn colId="1" hiddenButton="1"/>
  </autoFilter>
  <tableColumns count="2">
    <tableColumn id="1" xr3:uid="{5A56C024-4999-438C-BEA2-22BA52B54B91}" name="Description"/>
    <tableColumn id="2" xr3:uid="{55D9A41F-602A-4EF4-858D-76619B48DA16}" name="Amounts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473E6FA-51DE-43B7-B893-A78A646C1042}" name="FY25MNITCosts" displayName="FY25MNITCosts" ref="A17:B21" totalsRowShown="0">
  <autoFilter ref="A17:B21" xr:uid="{6473E6FA-51DE-43B7-B893-A78A646C1042}">
    <filterColumn colId="0" hiddenButton="1"/>
    <filterColumn colId="1" hiddenButton="1"/>
  </autoFilter>
  <tableColumns count="2">
    <tableColumn id="1" xr3:uid="{FCC2F0FC-3D9F-42F0-80FC-FD87D1BBBAD7}" name="Descriptions" dataDxfId="9"/>
    <tableColumn id="2" xr3:uid="{9542E7E7-F28E-4347-B11B-1F5D205EBB1E}" name="Amounts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DCE30DE-8D7C-4902-A177-A471020BCDEA}" name="FY24CouncilBudget" displayName="FY24CouncilBudget" ref="A48:B53" totalsRowShown="0" headerRowDxfId="8">
  <tableColumns count="2">
    <tableColumn id="1" xr3:uid="{3BD5F73B-4237-4B1E-8637-DB54786227AB}" name="Description" dataDxfId="7"/>
    <tableColumn id="3" xr3:uid="{0B0FADC6-5E39-494E-A46E-C495A03F6ED4}" name="Amounts" dataDxfId="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C3741BE-44F4-453A-8F28-4116FA95F0E2}" name="FY25OperationsBudget" displayName="FY25OperationsBudget" ref="A25:B30" totalsRowShown="0" headerRowDxfId="5">
  <autoFilter ref="A25:B30" xr:uid="{AC3741BE-44F4-453A-8F28-4116FA95F0E2}">
    <filterColumn colId="0" hiddenButton="1"/>
    <filterColumn colId="1" hiddenButton="1"/>
  </autoFilter>
  <tableColumns count="2">
    <tableColumn id="1" xr3:uid="{F05DC5C2-955E-420F-B618-B8EB3A7011C9}" name="Description" dataDxfId="4"/>
    <tableColumn id="3" xr3:uid="{F23EC48D-9418-4C0D-87AE-B57E83FDD2B5}" name="Amounts" dataDxfId="3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62B514-1D62-4C09-AEC6-F760F428DB83}" name="FY25MajorOperationsBudget" displayName="FY25MajorOperationsBudget" ref="A34:B44" totalsRowShown="0" headerRowDxfId="2">
  <tableColumns count="2">
    <tableColumn id="1" xr3:uid="{F9779431-456D-4EDD-98E5-BABEAC3B5348}" name="Description" dataDxfId="1"/>
    <tableColumn id="3" xr3:uid="{DE536DC0-DE35-4CCD-A97D-B1B2AA0C03C2}" name="Amounts" dataDxfId="0" data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1"/>
  <sheetViews>
    <sheetView tabSelected="1" zoomScale="120" zoomScaleNormal="120" workbookViewId="0">
      <selection activeCell="A4" sqref="A4"/>
    </sheetView>
  </sheetViews>
  <sheetFormatPr defaultColWidth="0" defaultRowHeight="15.6" customHeight="1" zeroHeight="1"/>
  <cols>
    <col min="1" max="1" width="69.7109375" style="10" customWidth="1"/>
    <col min="2" max="2" width="24.7109375" style="10" customWidth="1"/>
    <col min="3" max="3" width="20" style="8" customWidth="1"/>
    <col min="4" max="4" width="25.28515625" style="8" hidden="1" customWidth="1"/>
    <col min="5" max="5" width="8.7109375" style="8" hidden="1" customWidth="1"/>
    <col min="6" max="6" width="10" style="10" hidden="1" customWidth="1"/>
    <col min="7" max="7" width="20.7109375" style="10" hidden="1" customWidth="1"/>
    <col min="8" max="8" width="13.42578125" style="10" hidden="1" customWidth="1"/>
    <col min="9" max="16384" width="9.140625" style="10" hidden="1"/>
  </cols>
  <sheetData>
    <row r="1" spans="1:8" ht="45" customHeight="1">
      <c r="A1" s="23" t="s">
        <v>0</v>
      </c>
    </row>
    <row r="2" spans="1:8" ht="41.25" customHeight="1" thickBot="1">
      <c r="A2" s="28" t="s">
        <v>1</v>
      </c>
      <c r="B2"/>
      <c r="C2"/>
      <c r="D2"/>
      <c r="E2"/>
      <c r="F2" s="18"/>
      <c r="G2" s="18"/>
      <c r="H2" s="8"/>
    </row>
    <row r="3" spans="1:8" ht="17.100000000000001" thickTop="1">
      <c r="A3" s="20" t="s">
        <v>2</v>
      </c>
      <c r="B3"/>
      <c r="C3" s="4"/>
      <c r="D3" s="4"/>
      <c r="E3" s="4"/>
    </row>
    <row r="4" spans="1:8" customFormat="1" ht="14.45">
      <c r="A4" t="s">
        <v>3</v>
      </c>
      <c r="B4" t="s">
        <v>4</v>
      </c>
    </row>
    <row r="5" spans="1:8" ht="30.6" customHeight="1">
      <c r="A5" s="24" t="s">
        <v>5</v>
      </c>
      <c r="B5" s="36">
        <v>309333</v>
      </c>
      <c r="C5" s="17"/>
      <c r="D5" s="26"/>
      <c r="E5" s="26"/>
      <c r="F5" s="27"/>
    </row>
    <row r="6" spans="1:8" ht="14.45">
      <c r="A6" t="s">
        <v>6</v>
      </c>
      <c r="B6" s="3">
        <v>2807000</v>
      </c>
    </row>
    <row r="7" spans="1:8" ht="14.45">
      <c r="A7" t="s">
        <v>7</v>
      </c>
      <c r="B7" s="3">
        <v>281499.68</v>
      </c>
    </row>
    <row r="8" spans="1:8" ht="14.45">
      <c r="A8" t="s">
        <v>8</v>
      </c>
      <c r="B8" s="3">
        <f>B5+B6+B7</f>
        <v>3397832.68</v>
      </c>
      <c r="C8" s="5"/>
      <c r="D8" s="5"/>
      <c r="E8" s="5"/>
    </row>
    <row r="9" spans="1:8" ht="15.6" customHeight="1">
      <c r="A9"/>
      <c r="B9"/>
    </row>
    <row r="10" spans="1:8" ht="17.100000000000001" thickBot="1">
      <c r="A10" s="19" t="s">
        <v>9</v>
      </c>
      <c r="B10"/>
      <c r="C10"/>
    </row>
    <row r="11" spans="1:8" ht="14.65" thickTop="1">
      <c r="A11" s="10" t="s">
        <v>10</v>
      </c>
      <c r="B11" s="10" t="s">
        <v>4</v>
      </c>
      <c r="F11" s="11"/>
    </row>
    <row r="12" spans="1:8" ht="13.5" customHeight="1">
      <c r="A12" s="12" t="s">
        <v>11</v>
      </c>
      <c r="B12" s="3">
        <v>1291000</v>
      </c>
      <c r="C12" s="12"/>
      <c r="D12" s="12"/>
      <c r="E12" s="12"/>
      <c r="F12" s="11"/>
    </row>
    <row r="13" spans="1:8" ht="13.5" customHeight="1">
      <c r="A13" s="29" t="s">
        <v>12</v>
      </c>
      <c r="B13" s="3">
        <v>274118.49</v>
      </c>
      <c r="C13" s="29"/>
      <c r="D13" s="29"/>
      <c r="E13" s="29"/>
    </row>
    <row r="14" spans="1:8" ht="13.5" customHeight="1">
      <c r="A14" s="12" t="s">
        <v>13</v>
      </c>
      <c r="B14" s="9">
        <f>B13/B12</f>
        <v>0.2123303563129357</v>
      </c>
      <c r="C14" s="12"/>
      <c r="D14" s="12"/>
      <c r="E14" s="12"/>
    </row>
    <row r="15" spans="1:8" ht="15.6" customHeight="1">
      <c r="A15" s="9"/>
      <c r="B15" s="9"/>
      <c r="C15" s="12"/>
      <c r="D15" s="12"/>
      <c r="E15" s="12"/>
    </row>
    <row r="16" spans="1:8" ht="17.100000000000001" thickBot="1">
      <c r="A16" s="19" t="s">
        <v>14</v>
      </c>
      <c r="B16"/>
      <c r="C16"/>
    </row>
    <row r="17" spans="1:4" ht="14.65" thickTop="1">
      <c r="A17" s="21" t="s">
        <v>15</v>
      </c>
      <c r="B17" s="3" t="s">
        <v>4</v>
      </c>
    </row>
    <row r="18" spans="1:4" ht="14.45">
      <c r="A18" s="8" t="s">
        <v>16</v>
      </c>
      <c r="B18" s="1">
        <v>243000</v>
      </c>
    </row>
    <row r="19" spans="1:4" ht="14.45">
      <c r="A19" s="8" t="s">
        <v>17</v>
      </c>
      <c r="B19" s="34">
        <v>45095.95</v>
      </c>
    </row>
    <row r="20" spans="1:4" ht="14.45">
      <c r="A20" s="7" t="s">
        <v>18</v>
      </c>
      <c r="B20" s="31">
        <f>B18-B19</f>
        <v>197904.05</v>
      </c>
      <c r="C20" s="7"/>
    </row>
    <row r="21" spans="1:4" ht="14.45">
      <c r="A21" s="8" t="s">
        <v>13</v>
      </c>
      <c r="B21" s="25">
        <f>(B19)/B18</f>
        <v>0.18558004115226337</v>
      </c>
    </row>
    <row r="22" spans="1:4" ht="17.25" customHeight="1">
      <c r="A22" s="16"/>
      <c r="B22" s="16"/>
    </row>
    <row r="23" spans="1:4" ht="17.100000000000001" thickBot="1">
      <c r="A23" s="22" t="s">
        <v>19</v>
      </c>
      <c r="B23"/>
      <c r="C23"/>
    </row>
    <row r="24" spans="1:4" ht="14.65" thickTop="1">
      <c r="A24" s="2" t="s">
        <v>20</v>
      </c>
      <c r="B24" s="2"/>
      <c r="C24"/>
    </row>
    <row r="25" spans="1:4" ht="14.45">
      <c r="A25" s="2" t="s">
        <v>10</v>
      </c>
      <c r="B25" s="2" t="s">
        <v>4</v>
      </c>
      <c r="C25"/>
      <c r="D25"/>
    </row>
    <row r="26" spans="1:4" ht="15.75" customHeight="1">
      <c r="A26" s="8" t="s">
        <v>21</v>
      </c>
      <c r="B26" s="14">
        <f>B8-B12-B18</f>
        <v>1863832.6800000002</v>
      </c>
      <c r="C26"/>
      <c r="D26"/>
    </row>
    <row r="27" spans="1:4" ht="15.75" customHeight="1">
      <c r="A27" s="5" t="s">
        <v>17</v>
      </c>
      <c r="B27" s="15">
        <v>225470.14</v>
      </c>
      <c r="C27"/>
      <c r="D27"/>
    </row>
    <row r="28" spans="1:4" ht="30.6" customHeight="1">
      <c r="A28" s="5" t="s">
        <v>22</v>
      </c>
      <c r="B28" s="14">
        <v>731505.22</v>
      </c>
      <c r="C28"/>
      <c r="D28"/>
    </row>
    <row r="29" spans="1:4" ht="15.75" customHeight="1">
      <c r="A29" s="13" t="s">
        <v>23</v>
      </c>
      <c r="B29" s="30">
        <f>B26-B27-B28</f>
        <v>906857.32000000007</v>
      </c>
      <c r="C29"/>
      <c r="D29"/>
    </row>
    <row r="30" spans="1:4" ht="15.75" customHeight="1">
      <c r="A30" s="8" t="s">
        <v>13</v>
      </c>
      <c r="B30" s="6">
        <f>1-(B29/B26)</f>
        <v>0.51344488712366609</v>
      </c>
      <c r="C30"/>
      <c r="D30"/>
    </row>
    <row r="31" spans="1:4" ht="14.45"/>
    <row r="32" spans="1:4" ht="17.100000000000001" thickBot="1">
      <c r="A32" s="22" t="s">
        <v>24</v>
      </c>
      <c r="B32"/>
      <c r="C32"/>
    </row>
    <row r="33" spans="1:5" ht="14.65" thickTop="1">
      <c r="A33" s="2" t="s">
        <v>25</v>
      </c>
      <c r="B33" s="2"/>
      <c r="C33"/>
    </row>
    <row r="34" spans="1:5" ht="14.45">
      <c r="A34" s="2" t="s">
        <v>10</v>
      </c>
      <c r="B34" s="2" t="s">
        <v>4</v>
      </c>
      <c r="C34" s="10"/>
      <c r="D34" s="10"/>
      <c r="E34" s="10"/>
    </row>
    <row r="35" spans="1:5" ht="14.45">
      <c r="A35" s="8" t="s">
        <v>26</v>
      </c>
      <c r="B35" s="14">
        <v>158284</v>
      </c>
      <c r="C35" s="10"/>
      <c r="D35" s="10"/>
      <c r="E35" s="10"/>
    </row>
    <row r="36" spans="1:5" ht="14.45">
      <c r="A36" s="8" t="s">
        <v>27</v>
      </c>
      <c r="B36" s="3">
        <v>238232.5</v>
      </c>
      <c r="C36" s="10"/>
      <c r="D36" s="10"/>
      <c r="E36" s="10"/>
    </row>
    <row r="37" spans="1:5" ht="14.45">
      <c r="A37" s="8" t="s">
        <v>28</v>
      </c>
      <c r="B37" s="33">
        <v>192138.32</v>
      </c>
      <c r="C37" s="10"/>
      <c r="D37" s="10"/>
      <c r="E37" s="10"/>
    </row>
    <row r="38" spans="1:5" ht="14.45">
      <c r="A38" s="8" t="s">
        <v>29</v>
      </c>
      <c r="B38" s="33">
        <v>54816</v>
      </c>
      <c r="C38" s="10"/>
      <c r="D38" s="10"/>
      <c r="E38" s="10"/>
    </row>
    <row r="39" spans="1:5" ht="14.45">
      <c r="A39" s="8" t="s">
        <v>30</v>
      </c>
      <c r="B39" s="33">
        <v>4812.42</v>
      </c>
      <c r="C39" s="10"/>
      <c r="D39" s="10"/>
      <c r="E39" s="10"/>
    </row>
    <row r="40" spans="1:5" ht="14.45">
      <c r="A40" s="8" t="s">
        <v>31</v>
      </c>
      <c r="B40" s="33">
        <v>10000</v>
      </c>
      <c r="C40" s="10"/>
      <c r="D40" s="10"/>
      <c r="E40" s="10"/>
    </row>
    <row r="41" spans="1:5" ht="14.45">
      <c r="A41" s="8" t="s">
        <v>32</v>
      </c>
      <c r="B41" s="33">
        <v>49640</v>
      </c>
      <c r="C41" s="10"/>
      <c r="D41" s="10"/>
      <c r="E41" s="10"/>
    </row>
    <row r="42" spans="1:5" ht="14.45">
      <c r="A42" s="8" t="s">
        <v>33</v>
      </c>
      <c r="B42" s="33">
        <v>5000</v>
      </c>
      <c r="C42" s="10"/>
      <c r="D42" s="10"/>
      <c r="E42" s="10"/>
    </row>
    <row r="43" spans="1:5" ht="14.45">
      <c r="A43" s="37" t="s">
        <v>34</v>
      </c>
      <c r="B43" s="33">
        <v>8629</v>
      </c>
      <c r="C43" s="10"/>
      <c r="D43" s="10"/>
      <c r="E43" s="10"/>
    </row>
    <row r="44" spans="1:5" ht="14.45">
      <c r="A44" s="7" t="s">
        <v>35</v>
      </c>
      <c r="B44" s="32">
        <f>SUM(B35:B43)</f>
        <v>721552.24000000011</v>
      </c>
      <c r="C44" s="10"/>
      <c r="D44" s="10"/>
      <c r="E44" s="10"/>
    </row>
    <row r="45" spans="1:5" ht="14.45">
      <c r="A45" s="7"/>
      <c r="B45" s="7"/>
      <c r="C45" s="32"/>
    </row>
    <row r="46" spans="1:5" ht="17.100000000000001" thickBot="1">
      <c r="A46" s="22" t="s">
        <v>36</v>
      </c>
      <c r="B46"/>
      <c r="C46"/>
    </row>
    <row r="47" spans="1:5" ht="14.65" thickTop="1">
      <c r="A47" s="2" t="s">
        <v>37</v>
      </c>
      <c r="B47" s="2"/>
      <c r="C47"/>
      <c r="D47" s="11"/>
      <c r="E47" s="11"/>
    </row>
    <row r="48" spans="1:5" ht="14.25" customHeight="1">
      <c r="A48" s="2" t="s">
        <v>10</v>
      </c>
      <c r="B48" s="2" t="s">
        <v>4</v>
      </c>
      <c r="C48" s="11"/>
      <c r="D48" s="11"/>
      <c r="E48" s="10"/>
    </row>
    <row r="49" spans="1:5" ht="14.45">
      <c r="A49" s="8" t="s">
        <v>38</v>
      </c>
      <c r="B49" s="14">
        <v>30000</v>
      </c>
      <c r="E49" s="10"/>
    </row>
    <row r="50" spans="1:5" ht="14.45">
      <c r="A50" s="5" t="s">
        <v>17</v>
      </c>
      <c r="B50" s="35">
        <v>2125.63</v>
      </c>
      <c r="E50" s="10"/>
    </row>
    <row r="51" spans="1:5" ht="14.45">
      <c r="A51" s="5" t="s">
        <v>22</v>
      </c>
      <c r="B51" s="14">
        <v>13324.37</v>
      </c>
      <c r="E51" s="10"/>
    </row>
    <row r="52" spans="1:5">
      <c r="A52" s="13" t="s">
        <v>39</v>
      </c>
      <c r="B52" s="30">
        <f>B49-B50-B51</f>
        <v>14549.999999999998</v>
      </c>
      <c r="E52" s="10"/>
    </row>
    <row r="53" spans="1:5" ht="14.45">
      <c r="A53" s="8" t="s">
        <v>40</v>
      </c>
      <c r="B53" s="6">
        <f>1-(B52/B49)</f>
        <v>0.51500000000000012</v>
      </c>
      <c r="E53" s="10"/>
    </row>
    <row r="54" spans="1:5" ht="14.45"/>
    <row r="55" spans="1:5" ht="14.45">
      <c r="A55" t="s">
        <v>41</v>
      </c>
      <c r="B55"/>
      <c r="C55" s="10"/>
    </row>
    <row r="56" spans="1:5" ht="14.45">
      <c r="A56"/>
      <c r="B56"/>
      <c r="C56" s="10"/>
    </row>
    <row r="57" spans="1:5" ht="14.45" hidden="1"/>
    <row r="58" spans="1:5" ht="14.45" hidden="1"/>
    <row r="59" spans="1:5" ht="14.45" hidden="1"/>
    <row r="60" spans="1:5" ht="15" hidden="1" customHeight="1"/>
    <row r="61" spans="1:5" ht="15" hidden="1" customHeight="1"/>
    <row r="62" spans="1:5" ht="15" hidden="1" customHeight="1"/>
    <row r="63" spans="1:5" ht="15" hidden="1" customHeight="1"/>
    <row r="64" spans="1:5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spans="1:3" ht="15" hidden="1" customHeight="1"/>
    <row r="82" spans="1:3" ht="14.45" hidden="1"/>
    <row r="83" spans="1:3" customFormat="1" ht="15.6" hidden="1" customHeight="1">
      <c r="A83" s="10"/>
      <c r="B83" s="10"/>
      <c r="C83" s="8"/>
    </row>
    <row r="91" spans="1:3" ht="15.6" hidden="1" customHeight="1">
      <c r="A91"/>
      <c r="B91"/>
      <c r="C91"/>
    </row>
  </sheetData>
  <phoneticPr fontId="11" type="noConversion"/>
  <pageMargins left="0.2" right="0.2" top="0.25" bottom="0.25" header="0.3" footer="0.3"/>
  <pageSetup paperSize="5" fitToHeight="0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docMetadata/LabelInfo.xml><?xml version="1.0" encoding="utf-8"?>
<clbl:labelList xmlns:clbl="http://schemas.microsoft.com/office/2020/mipLabelMetadata">
  <clbl:label id="{eb14b046-24c4-4519-8f26-b89c2159828c}" enabled="0" method="" siteId="{eb14b046-24c4-4519-8f26-b89c2159828c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Minnesota Council on Disability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FY25 Financial Report for Dec FC Meeting</dc:title>
  <dc:subject>Finance Report for Full Council Meeting</dc:subject>
  <dc:creator>David Dively</dc:creator>
  <cp:keywords/>
  <dc:description/>
  <cp:lastModifiedBy/>
  <cp:revision/>
  <dcterms:created xsi:type="dcterms:W3CDTF">2017-05-08T15:31:10Z</dcterms:created>
  <dcterms:modified xsi:type="dcterms:W3CDTF">2024-12-10T14:58:26Z</dcterms:modified>
  <cp:category/>
  <cp:contentStatus/>
</cp:coreProperties>
</file>